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730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1" i="1" l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40" i="1" l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5" i="1" l="1"/>
  <c r="F6" i="1"/>
  <c r="F7" i="1"/>
  <c r="F8" i="1"/>
  <c r="G8" i="1" s="1"/>
  <c r="F9" i="1"/>
  <c r="F10" i="1"/>
  <c r="F11" i="1"/>
  <c r="F12" i="1"/>
  <c r="G12" i="1" s="1"/>
  <c r="F13" i="1"/>
  <c r="F14" i="1"/>
  <c r="F15" i="1"/>
  <c r="G15" i="1" s="1"/>
  <c r="F16" i="1"/>
  <c r="G16" i="1" s="1"/>
  <c r="F17" i="1"/>
  <c r="F18" i="1"/>
  <c r="F19" i="1"/>
  <c r="G19" i="1" s="1"/>
  <c r="F20" i="1"/>
  <c r="G20" i="1" s="1"/>
  <c r="F21" i="1"/>
  <c r="F22" i="1"/>
  <c r="F23" i="1"/>
  <c r="G23" i="1" s="1"/>
  <c r="F24" i="1"/>
  <c r="G24" i="1" s="1"/>
  <c r="F25" i="1"/>
  <c r="F26" i="1"/>
  <c r="F27" i="1"/>
  <c r="G27" i="1" s="1"/>
  <c r="F28" i="1"/>
  <c r="G28" i="1" s="1"/>
  <c r="F4" i="1"/>
  <c r="G4" i="1" s="1"/>
  <c r="G5" i="1"/>
  <c r="G6" i="1"/>
  <c r="G7" i="1"/>
  <c r="G9" i="1"/>
  <c r="G10" i="1"/>
  <c r="G11" i="1"/>
  <c r="G13" i="1"/>
  <c r="G14" i="1"/>
  <c r="G17" i="1"/>
  <c r="G18" i="1"/>
  <c r="G21" i="1"/>
  <c r="G22" i="1"/>
  <c r="G25" i="1"/>
  <c r="G26" i="1"/>
  <c r="C3" i="1" l="1"/>
  <c r="C4" i="1"/>
  <c r="E4" i="1" s="1"/>
  <c r="C5" i="1"/>
  <c r="E5" i="1" s="1"/>
  <c r="C6" i="1"/>
  <c r="E6" i="1" s="1"/>
  <c r="C7" i="1"/>
  <c r="C8" i="1"/>
  <c r="E8" i="1" s="1"/>
  <c r="C9" i="1"/>
  <c r="E9" i="1" s="1"/>
  <c r="C10" i="1"/>
  <c r="E10" i="1" s="1"/>
  <c r="C11" i="1"/>
  <c r="E11" i="1" s="1"/>
  <c r="C12" i="1"/>
  <c r="E12" i="1" s="1"/>
  <c r="C13" i="1"/>
  <c r="E13" i="1" s="1"/>
  <c r="C14" i="1"/>
  <c r="E14" i="1" s="1"/>
  <c r="C15" i="1"/>
  <c r="E15" i="1" s="1"/>
  <c r="C16" i="1"/>
  <c r="E16" i="1" s="1"/>
  <c r="C17" i="1"/>
  <c r="E17" i="1" s="1"/>
  <c r="C18" i="1"/>
  <c r="D18" i="1" s="1"/>
  <c r="C19" i="1"/>
  <c r="E19" i="1" s="1"/>
  <c r="D12" i="1"/>
  <c r="D16" i="1"/>
  <c r="D10" i="1" l="1"/>
  <c r="D4" i="1"/>
  <c r="D5" i="1"/>
  <c r="D17" i="1"/>
  <c r="D11" i="1"/>
  <c r="D19" i="1"/>
  <c r="E18" i="1"/>
  <c r="D14" i="1"/>
  <c r="D7" i="1"/>
  <c r="E7" i="1"/>
  <c r="D15" i="1"/>
  <c r="D9" i="1"/>
  <c r="D13" i="1"/>
  <c r="D6" i="1"/>
  <c r="D8" i="1"/>
</calcChain>
</file>

<file path=xl/sharedStrings.xml><?xml version="1.0" encoding="utf-8"?>
<sst xmlns="http://schemas.openxmlformats.org/spreadsheetml/2006/main" count="5" uniqueCount="5">
  <si>
    <t>感染者数</t>
    <rPh sb="0" eb="3">
      <t>カンセンシャ</t>
    </rPh>
    <rPh sb="3" eb="4">
      <t>スウ</t>
    </rPh>
    <phoneticPr fontId="1"/>
  </si>
  <si>
    <t>増加数</t>
    <rPh sb="0" eb="3">
      <t>ゾウカスウ</t>
    </rPh>
    <phoneticPr fontId="1"/>
  </si>
  <si>
    <t>感染者数
の対数</t>
    <rPh sb="0" eb="3">
      <t>カンセンシャ</t>
    </rPh>
    <rPh sb="3" eb="4">
      <t>スウ</t>
    </rPh>
    <rPh sb="6" eb="8">
      <t>タイスウ</t>
    </rPh>
    <phoneticPr fontId="1"/>
  </si>
  <si>
    <t>線形FIT
と外挿</t>
    <rPh sb="0" eb="2">
      <t>センケイ</t>
    </rPh>
    <rPh sb="7" eb="9">
      <t>ガイソウ</t>
    </rPh>
    <phoneticPr fontId="1"/>
  </si>
  <si>
    <t>左の
expをとる</t>
    <rPh sb="0" eb="1">
      <t>ヒダリ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</si>
</sst>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00_);[Red]\(0.000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56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41003849518810148"/>
                  <c:y val="0.4849919801691455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 sz="1400" baseline="0"/>
                      <a:t>y = 0.0946x + 7.0439</a:t>
                    </a:r>
                    <a:endParaRPr lang="en-US" altLang="en-US" sz="1400"/>
                  </a:p>
                </c:rich>
              </c:tx>
              <c:numFmt formatCode="General" sourceLinked="0"/>
            </c:trendlineLbl>
          </c:trendline>
          <c:xVal>
            <c:numRef>
              <c:f>Sheet1!$B$4:$B$19</c:f>
              <c:numCache>
                <c:formatCode>0_);[Red]\(0\)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Sheet1!$E$4:$E$19</c:f>
              <c:numCache>
                <c:formatCode>General</c:formatCode>
                <c:ptCount val="16"/>
                <c:pt idx="0">
                  <c:v>7.1693500166705997</c:v>
                </c:pt>
                <c:pt idx="1">
                  <c:v>7.2406496942554659</c:v>
                </c:pt>
                <c:pt idx="2">
                  <c:v>7.3165481771829759</c:v>
                </c:pt>
                <c:pt idx="3">
                  <c:v>7.4377951216719325</c:v>
                </c:pt>
                <c:pt idx="4">
                  <c:v>7.5600804650218274</c:v>
                </c:pt>
                <c:pt idx="5">
                  <c:v>7.5719884493774403</c:v>
                </c:pt>
                <c:pt idx="6">
                  <c:v>7.6797136399663719</c:v>
                </c:pt>
                <c:pt idx="7">
                  <c:v>7.7689560445383323</c:v>
                </c:pt>
                <c:pt idx="8">
                  <c:v>7.8648040033284596</c:v>
                </c:pt>
                <c:pt idx="9">
                  <c:v>7.9807078208696689</c:v>
                </c:pt>
                <c:pt idx="10">
                  <c:v>8.0897891757893188</c:v>
                </c:pt>
                <c:pt idx="11">
                  <c:v>8.2002882602875538</c:v>
                </c:pt>
                <c:pt idx="12">
                  <c:v>8.2679623053387097</c:v>
                </c:pt>
                <c:pt idx="13">
                  <c:v>8.3544389401148109</c:v>
                </c:pt>
                <c:pt idx="14">
                  <c:v>8.4869401482452158</c:v>
                </c:pt>
                <c:pt idx="15">
                  <c:v>8.5818567047419592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24704"/>
        <c:axId val="189626240"/>
      </c:scatterChart>
      <c:valAx>
        <c:axId val="189624704"/>
        <c:scaling>
          <c:orientation val="minMax"/>
        </c:scaling>
        <c:delete val="0"/>
        <c:axPos val="b"/>
        <c:numFmt formatCode="0_);[Red]\(0\)" sourceLinked="1"/>
        <c:majorTickMark val="out"/>
        <c:minorTickMark val="none"/>
        <c:tickLblPos val="nextTo"/>
        <c:crossAx val="189626240"/>
        <c:crosses val="autoZero"/>
        <c:crossBetween val="midCat"/>
      </c:valAx>
      <c:valAx>
        <c:axId val="189626240"/>
        <c:scaling>
          <c:orientation val="minMax"/>
          <c:min val="7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624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409574</xdr:colOff>
      <xdr:row>2</xdr:row>
      <xdr:rowOff>138112</xdr:rowOff>
    </xdr:from>
    <xdr:to>
      <xdr:col>15</xdr:col>
      <xdr:colOff>380999</xdr:colOff>
      <xdr:row>24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76200</xdr:colOff>
      <xdr:row>3</xdr:row>
      <xdr:rowOff>0</xdr:rowOff>
    </xdr:from>
    <xdr:to>
      <xdr:col>11</xdr:col>
      <xdr:colOff>142875</xdr:colOff>
      <xdr:row>7</xdr:row>
      <xdr:rowOff>9526</xdr:rowOff>
    </xdr:to>
    <xdr:sp macro="" textlink="">
      <xdr:nvSpPr>
        <xdr:cNvPr id="5" name="テキスト ボックス 4"/>
        <xdr:cNvSpPr txBox="1"/>
      </xdr:nvSpPr>
      <xdr:spPr>
        <a:xfrm>
          <a:off x="5581650" y="800100"/>
          <a:ext cx="2124075" cy="695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国内感染者数の対数　横軸は</a:t>
          </a:r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月</a:t>
          </a:r>
          <a:r>
            <a:rPr kumimoji="1" lang="en-US" altLang="ja-JP" sz="1100"/>
            <a:t>26</a:t>
          </a:r>
          <a:r>
            <a:rPr kumimoji="1" lang="ja-JP" altLang="en-US" sz="1100"/>
            <a:t>日からの日数</a:t>
          </a:r>
          <a:endParaRPr kumimoji="1" lang="en-US" altLang="ja-JP" sz="1100"/>
        </a:p>
        <a:p>
          <a:r>
            <a:rPr kumimoji="1" lang="ja-JP" altLang="en-US" sz="1100"/>
            <a:t>直線はデータにフィットした直線</a:t>
          </a:r>
          <a:endParaRPr kumimoji="1" lang="en-US" altLang="ja-JP" sz="1100"/>
        </a:p>
        <a:p>
          <a:r>
            <a:rPr kumimoji="1" lang="ja-JP" altLang="en-US" sz="1100"/>
            <a:t>ほぼ指数関数的増加が見える。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topLeftCell="A49" workbookViewId="0">
      <selection activeCell="K68" sqref="K68"/>
    </sheetView>
  </sheetViews>
  <sheetFormatPr defaultRowHeight="13.5" x14ac:dyDescent="0.15"/>
  <cols>
    <col min="6" max="6" width="9.25" bestFit="1" customWidth="1"/>
    <col min="7" max="7" width="13.625" customWidth="1"/>
  </cols>
  <sheetData>
    <row r="2" spans="1:7" ht="36" customHeight="1" x14ac:dyDescent="0.15">
      <c r="A2" s="5"/>
      <c r="B2" s="5"/>
      <c r="C2" s="5" t="s">
        <v>0</v>
      </c>
      <c r="D2" s="5" t="s">
        <v>1</v>
      </c>
      <c r="E2" s="6" t="s">
        <v>2</v>
      </c>
      <c r="F2" s="6" t="s">
        <v>3</v>
      </c>
      <c r="G2" s="7" t="s">
        <v>4</v>
      </c>
    </row>
    <row r="3" spans="1:7" x14ac:dyDescent="0.15">
      <c r="A3" s="2">
        <v>43915</v>
      </c>
      <c r="B3" s="2"/>
      <c r="C3" s="1">
        <f>1160+43</f>
        <v>1203</v>
      </c>
      <c r="D3" s="1"/>
      <c r="E3" s="1"/>
      <c r="F3" s="1"/>
      <c r="G3" s="8"/>
    </row>
    <row r="4" spans="1:7" x14ac:dyDescent="0.15">
      <c r="A4" s="2">
        <v>43916</v>
      </c>
      <c r="B4" s="3">
        <v>1</v>
      </c>
      <c r="C4" s="1">
        <f>1254+45</f>
        <v>1299</v>
      </c>
      <c r="D4" s="1">
        <f>C4-C3</f>
        <v>96</v>
      </c>
      <c r="E4" s="1">
        <f>LN(C4)</f>
        <v>7.1693500166705997</v>
      </c>
      <c r="F4" s="4">
        <f>0.0946*B4+7.0439</f>
        <v>7.1384999999999996</v>
      </c>
      <c r="G4" s="9">
        <f>EXP(F4)</f>
        <v>1259.537664912305</v>
      </c>
    </row>
    <row r="5" spans="1:7" x14ac:dyDescent="0.15">
      <c r="A5" s="2">
        <v>43917</v>
      </c>
      <c r="B5" s="3">
        <v>2</v>
      </c>
      <c r="C5" s="1">
        <f>1349+46</f>
        <v>1395</v>
      </c>
      <c r="D5" s="1">
        <f t="shared" ref="D5:D6" si="0">C5-C4</f>
        <v>96</v>
      </c>
      <c r="E5" s="1">
        <f t="shared" ref="E5:E19" si="1">LN(C5)</f>
        <v>7.2406496942554659</v>
      </c>
      <c r="F5" s="4">
        <f t="shared" ref="F5:F28" si="2">0.0946*B5+7.0439</f>
        <v>7.2330999999999994</v>
      </c>
      <c r="G5" s="9">
        <f t="shared" ref="G5:G28" si="3">EXP(F5)</f>
        <v>1384.5078326772029</v>
      </c>
    </row>
    <row r="6" spans="1:7" x14ac:dyDescent="0.15">
      <c r="A6" s="2">
        <v>43918</v>
      </c>
      <c r="B6" s="3">
        <v>3</v>
      </c>
      <c r="C6" s="1">
        <f>1456+49</f>
        <v>1505</v>
      </c>
      <c r="D6" s="1">
        <f t="shared" si="0"/>
        <v>110</v>
      </c>
      <c r="E6" s="1">
        <f t="shared" si="1"/>
        <v>7.3165481771829759</v>
      </c>
      <c r="F6" s="4">
        <f t="shared" si="2"/>
        <v>7.3277000000000001</v>
      </c>
      <c r="G6" s="9">
        <f t="shared" si="3"/>
        <v>1521.8774254583238</v>
      </c>
    </row>
    <row r="7" spans="1:7" x14ac:dyDescent="0.15">
      <c r="A7" s="2">
        <v>43919</v>
      </c>
      <c r="B7" s="3">
        <v>4</v>
      </c>
      <c r="C7" s="1">
        <f>1647+52</f>
        <v>1699</v>
      </c>
      <c r="D7" s="1">
        <f t="shared" ref="D7:D19" si="4">C7-C6</f>
        <v>194</v>
      </c>
      <c r="E7" s="1">
        <f t="shared" si="1"/>
        <v>7.4377951216719325</v>
      </c>
      <c r="F7" s="4">
        <f t="shared" si="2"/>
        <v>7.4222999999999999</v>
      </c>
      <c r="G7" s="9">
        <f t="shared" si="3"/>
        <v>1672.8767027926622</v>
      </c>
    </row>
    <row r="8" spans="1:7" x14ac:dyDescent="0.15">
      <c r="A8" s="2">
        <v>43920</v>
      </c>
      <c r="B8" s="3">
        <v>5</v>
      </c>
      <c r="C8" s="1">
        <f>1866+54</f>
        <v>1920</v>
      </c>
      <c r="D8" s="1">
        <f t="shared" si="4"/>
        <v>221</v>
      </c>
      <c r="E8" s="1">
        <f t="shared" si="1"/>
        <v>7.5600804650218274</v>
      </c>
      <c r="F8" s="4">
        <f t="shared" si="2"/>
        <v>7.5168999999999997</v>
      </c>
      <c r="G8" s="9">
        <f t="shared" si="3"/>
        <v>1838.8579894360782</v>
      </c>
    </row>
    <row r="9" spans="1:7" x14ac:dyDescent="0.15">
      <c r="A9" s="2">
        <v>43921</v>
      </c>
      <c r="B9" s="3">
        <v>6</v>
      </c>
      <c r="C9" s="1">
        <f>1887+56</f>
        <v>1943</v>
      </c>
      <c r="D9" s="1">
        <f t="shared" si="4"/>
        <v>23</v>
      </c>
      <c r="E9" s="1">
        <f t="shared" si="1"/>
        <v>7.5719884493774403</v>
      </c>
      <c r="F9" s="4">
        <f t="shared" si="2"/>
        <v>7.6114999999999995</v>
      </c>
      <c r="G9" s="9">
        <f t="shared" si="3"/>
        <v>2021.3077865619546</v>
      </c>
    </row>
    <row r="10" spans="1:7" x14ac:dyDescent="0.15">
      <c r="A10" s="2">
        <v>43922</v>
      </c>
      <c r="B10" s="3">
        <v>7</v>
      </c>
      <c r="C10" s="1">
        <f>2107+57</f>
        <v>2164</v>
      </c>
      <c r="D10" s="1">
        <f t="shared" si="4"/>
        <v>221</v>
      </c>
      <c r="E10" s="1">
        <f t="shared" si="1"/>
        <v>7.6797136399663719</v>
      </c>
      <c r="F10" s="4">
        <f t="shared" si="2"/>
        <v>7.7061000000000002</v>
      </c>
      <c r="G10" s="9">
        <f t="shared" si="3"/>
        <v>2221.8600846218401</v>
      </c>
    </row>
    <row r="11" spans="1:7" x14ac:dyDescent="0.15">
      <c r="A11" s="2">
        <v>43923</v>
      </c>
      <c r="B11" s="3">
        <v>8</v>
      </c>
      <c r="C11" s="1">
        <f>2306+60</f>
        <v>2366</v>
      </c>
      <c r="D11" s="1">
        <f t="shared" si="4"/>
        <v>202</v>
      </c>
      <c r="E11" s="1">
        <f t="shared" si="1"/>
        <v>7.7689560445383323</v>
      </c>
      <c r="F11" s="4">
        <f t="shared" si="2"/>
        <v>7.8007</v>
      </c>
      <c r="G11" s="9">
        <f t="shared" si="3"/>
        <v>2442.3109970958662</v>
      </c>
    </row>
    <row r="12" spans="1:7" x14ac:dyDescent="0.15">
      <c r="A12" s="2">
        <v>43924</v>
      </c>
      <c r="B12" s="3">
        <v>9</v>
      </c>
      <c r="C12" s="1">
        <f>2541+63</f>
        <v>2604</v>
      </c>
      <c r="D12" s="1">
        <f t="shared" si="4"/>
        <v>238</v>
      </c>
      <c r="E12" s="1">
        <f t="shared" si="1"/>
        <v>7.8648040033284596</v>
      </c>
      <c r="F12" s="4">
        <f t="shared" si="2"/>
        <v>7.8952999999999998</v>
      </c>
      <c r="G12" s="9">
        <f t="shared" si="3"/>
        <v>2684.6348461904277</v>
      </c>
    </row>
    <row r="13" spans="1:7" x14ac:dyDescent="0.15">
      <c r="A13" s="2">
        <v>43925</v>
      </c>
      <c r="B13" s="3">
        <v>10</v>
      </c>
      <c r="C13" s="1">
        <f>2855+69</f>
        <v>2924</v>
      </c>
      <c r="D13" s="1">
        <f>C13-C12</f>
        <v>320</v>
      </c>
      <c r="E13" s="1">
        <f t="shared" si="1"/>
        <v>7.9807078208696689</v>
      </c>
      <c r="F13" s="4">
        <f t="shared" si="2"/>
        <v>7.9898999999999996</v>
      </c>
      <c r="G13" s="9">
        <f t="shared" si="3"/>
        <v>2951.0018445439609</v>
      </c>
    </row>
    <row r="14" spans="1:7" x14ac:dyDescent="0.15">
      <c r="A14" s="2">
        <v>43926</v>
      </c>
      <c r="B14" s="3">
        <v>11</v>
      </c>
      <c r="C14" s="1">
        <f>3191+70</f>
        <v>3261</v>
      </c>
      <c r="D14" s="1">
        <f t="shared" si="4"/>
        <v>337</v>
      </c>
      <c r="E14" s="1">
        <f t="shared" si="1"/>
        <v>8.0897891757893188</v>
      </c>
      <c r="F14" s="4">
        <f t="shared" si="2"/>
        <v>8.0845000000000002</v>
      </c>
      <c r="G14" s="9">
        <f t="shared" si="3"/>
        <v>3243.7975312953076</v>
      </c>
    </row>
    <row r="15" spans="1:7" x14ac:dyDescent="0.15">
      <c r="A15" s="2">
        <v>43927</v>
      </c>
      <c r="B15" s="3">
        <v>12</v>
      </c>
      <c r="C15" s="1">
        <f>73+3569</f>
        <v>3642</v>
      </c>
      <c r="D15" s="1">
        <f t="shared" si="4"/>
        <v>381</v>
      </c>
      <c r="E15" s="1">
        <f t="shared" si="1"/>
        <v>8.2002882602875538</v>
      </c>
      <c r="F15" s="4">
        <f t="shared" si="2"/>
        <v>8.1791</v>
      </c>
      <c r="G15" s="9">
        <f t="shared" si="3"/>
        <v>3565.644136580876</v>
      </c>
    </row>
    <row r="16" spans="1:7" x14ac:dyDescent="0.15">
      <c r="A16" s="2">
        <v>43928</v>
      </c>
      <c r="B16" s="3">
        <v>13</v>
      </c>
      <c r="C16" s="1">
        <f>80+3817</f>
        <v>3897</v>
      </c>
      <c r="D16" s="1">
        <f t="shared" si="4"/>
        <v>255</v>
      </c>
      <c r="E16" s="1">
        <f t="shared" si="1"/>
        <v>8.2679623053387097</v>
      </c>
      <c r="F16" s="4">
        <f t="shared" si="2"/>
        <v>8.2736999999999998</v>
      </c>
      <c r="G16" s="9">
        <f t="shared" si="3"/>
        <v>3919.4240657975715</v>
      </c>
    </row>
    <row r="17" spans="1:7" x14ac:dyDescent="0.15">
      <c r="A17" s="2">
        <v>43929</v>
      </c>
      <c r="B17" s="3">
        <v>14</v>
      </c>
      <c r="C17" s="1">
        <f>81+4168</f>
        <v>4249</v>
      </c>
      <c r="D17" s="1">
        <f t="shared" si="4"/>
        <v>352</v>
      </c>
      <c r="E17" s="1">
        <f t="shared" si="1"/>
        <v>8.3544389401148109</v>
      </c>
      <c r="F17" s="4">
        <f t="shared" si="2"/>
        <v>8.3682999999999996</v>
      </c>
      <c r="G17" s="9">
        <f t="shared" si="3"/>
        <v>4308.3057139526536</v>
      </c>
    </row>
    <row r="18" spans="1:7" x14ac:dyDescent="0.15">
      <c r="A18" s="2">
        <v>43930</v>
      </c>
      <c r="B18" s="3">
        <v>15</v>
      </c>
      <c r="C18" s="1">
        <f>4766+85</f>
        <v>4851</v>
      </c>
      <c r="D18" s="1">
        <f t="shared" si="4"/>
        <v>602</v>
      </c>
      <c r="E18" s="1">
        <f t="shared" si="1"/>
        <v>8.4869401482452158</v>
      </c>
      <c r="F18" s="4">
        <f t="shared" si="2"/>
        <v>8.4628999999999994</v>
      </c>
      <c r="G18" s="9">
        <f t="shared" si="3"/>
        <v>4735.7718412896393</v>
      </c>
    </row>
    <row r="19" spans="1:7" x14ac:dyDescent="0.15">
      <c r="A19" s="2">
        <v>43931</v>
      </c>
      <c r="B19" s="3">
        <v>16</v>
      </c>
      <c r="C19" s="1">
        <f>5246+88</f>
        <v>5334</v>
      </c>
      <c r="D19" s="1">
        <f t="shared" si="4"/>
        <v>483</v>
      </c>
      <c r="E19" s="1">
        <f t="shared" si="1"/>
        <v>8.5818567047419592</v>
      </c>
      <c r="F19" s="4">
        <f t="shared" si="2"/>
        <v>8.5574999999999992</v>
      </c>
      <c r="G19" s="9">
        <f t="shared" si="3"/>
        <v>5205.6507643176792</v>
      </c>
    </row>
    <row r="20" spans="1:7" x14ac:dyDescent="0.15">
      <c r="A20" s="2">
        <v>43932</v>
      </c>
      <c r="B20" s="3">
        <v>17</v>
      </c>
      <c r="C20" s="1"/>
      <c r="D20" s="1"/>
      <c r="E20" s="1"/>
      <c r="F20" s="4">
        <f t="shared" si="2"/>
        <v>8.6521000000000008</v>
      </c>
      <c r="G20" s="9">
        <f t="shared" si="3"/>
        <v>5722.1506415861822</v>
      </c>
    </row>
    <row r="21" spans="1:7" x14ac:dyDescent="0.15">
      <c r="A21" s="2">
        <v>43933</v>
      </c>
      <c r="B21" s="3">
        <v>18</v>
      </c>
      <c r="C21" s="1"/>
      <c r="D21" s="1"/>
      <c r="E21" s="1"/>
      <c r="F21" s="4">
        <f t="shared" si="2"/>
        <v>8.7467000000000006</v>
      </c>
      <c r="G21" s="9">
        <f t="shared" si="3"/>
        <v>6289.8971612623791</v>
      </c>
    </row>
    <row r="22" spans="1:7" x14ac:dyDescent="0.15">
      <c r="A22" s="2">
        <v>43934</v>
      </c>
      <c r="B22" s="3">
        <v>19</v>
      </c>
      <c r="C22" s="1"/>
      <c r="D22" s="1"/>
      <c r="E22" s="1"/>
      <c r="F22" s="4">
        <f t="shared" si="2"/>
        <v>8.8413000000000004</v>
      </c>
      <c r="G22" s="9">
        <f t="shared" si="3"/>
        <v>6913.9749680357427</v>
      </c>
    </row>
    <row r="23" spans="1:7" x14ac:dyDescent="0.15">
      <c r="A23" s="2">
        <v>43935</v>
      </c>
      <c r="B23" s="3">
        <v>20</v>
      </c>
      <c r="C23" s="1"/>
      <c r="D23" s="1"/>
      <c r="E23" s="1"/>
      <c r="F23" s="4">
        <f t="shared" si="2"/>
        <v>8.9359000000000002</v>
      </c>
      <c r="G23" s="9">
        <f t="shared" si="3"/>
        <v>7599.9732003616418</v>
      </c>
    </row>
    <row r="24" spans="1:7" x14ac:dyDescent="0.15">
      <c r="A24" s="2">
        <v>43936</v>
      </c>
      <c r="B24" s="3">
        <v>21</v>
      </c>
      <c r="C24" s="1"/>
      <c r="D24" s="1"/>
      <c r="E24" s="1"/>
      <c r="F24" s="4">
        <f t="shared" si="2"/>
        <v>9.0305</v>
      </c>
      <c r="G24" s="9">
        <f t="shared" si="3"/>
        <v>8354.0355458684371</v>
      </c>
    </row>
    <row r="25" spans="1:7" x14ac:dyDescent="0.15">
      <c r="A25" s="2">
        <v>43937</v>
      </c>
      <c r="B25" s="3">
        <v>22</v>
      </c>
      <c r="C25" s="1"/>
      <c r="D25" s="1"/>
      <c r="E25" s="1"/>
      <c r="F25" s="4">
        <f t="shared" si="2"/>
        <v>9.1250999999999998</v>
      </c>
      <c r="G25" s="9">
        <f t="shared" si="3"/>
        <v>9182.9152632159839</v>
      </c>
    </row>
    <row r="26" spans="1:7" x14ac:dyDescent="0.15">
      <c r="A26" s="2">
        <v>43938</v>
      </c>
      <c r="B26" s="3">
        <v>23</v>
      </c>
      <c r="C26" s="1"/>
      <c r="D26" s="1"/>
      <c r="E26" s="1"/>
      <c r="F26" s="4">
        <f t="shared" si="2"/>
        <v>9.2196999999999996</v>
      </c>
      <c r="G26" s="9">
        <f t="shared" si="3"/>
        <v>10094.035663172301</v>
      </c>
    </row>
    <row r="27" spans="1:7" x14ac:dyDescent="0.15">
      <c r="A27" s="2">
        <v>43939</v>
      </c>
      <c r="B27" s="3">
        <v>24</v>
      </c>
      <c r="C27" s="1"/>
      <c r="D27" s="1"/>
      <c r="E27" s="1"/>
      <c r="F27" s="4">
        <f t="shared" si="2"/>
        <v>9.3142999999999994</v>
      </c>
      <c r="G27" s="9">
        <f t="shared" si="3"/>
        <v>11095.556590566985</v>
      </c>
    </row>
    <row r="28" spans="1:7" x14ac:dyDescent="0.15">
      <c r="A28" s="2">
        <v>43940</v>
      </c>
      <c r="B28" s="3">
        <v>25</v>
      </c>
      <c r="C28" s="1"/>
      <c r="D28" s="1"/>
      <c r="E28" s="1"/>
      <c r="F28" s="4">
        <f t="shared" si="2"/>
        <v>9.4088999999999992</v>
      </c>
      <c r="G28" s="9">
        <f t="shared" si="3"/>
        <v>12196.447502522855</v>
      </c>
    </row>
    <row r="29" spans="1:7" x14ac:dyDescent="0.15">
      <c r="A29" s="2">
        <v>43941</v>
      </c>
      <c r="B29" s="3">
        <v>26</v>
      </c>
      <c r="C29" s="1"/>
      <c r="D29" s="1"/>
      <c r="E29" s="1"/>
      <c r="F29" s="4">
        <f t="shared" ref="F29:F39" si="5">0.0946*B29+7.0439</f>
        <v>9.5034999999999989</v>
      </c>
      <c r="G29" s="9">
        <f t="shared" ref="G29:G39" si="6">EXP(F29)</f>
        <v>13406.56779744248</v>
      </c>
    </row>
    <row r="30" spans="1:7" x14ac:dyDescent="0.15">
      <c r="A30" s="2">
        <v>43942</v>
      </c>
      <c r="B30" s="3">
        <v>27</v>
      </c>
      <c r="C30" s="1"/>
      <c r="D30" s="1"/>
      <c r="E30" s="1"/>
      <c r="F30" s="4">
        <f t="shared" si="5"/>
        <v>9.5981000000000005</v>
      </c>
      <c r="G30" s="9">
        <f t="shared" si="6"/>
        <v>14736.755114162817</v>
      </c>
    </row>
    <row r="31" spans="1:7" x14ac:dyDescent="0.15">
      <c r="A31" s="2">
        <v>43943</v>
      </c>
      <c r="B31" s="3">
        <v>28</v>
      </c>
      <c r="C31" s="1"/>
      <c r="D31" s="1"/>
      <c r="E31" s="1"/>
      <c r="F31" s="4">
        <f t="shared" si="5"/>
        <v>9.6927000000000003</v>
      </c>
      <c r="G31" s="9">
        <f t="shared" si="6"/>
        <v>16198.922392070597</v>
      </c>
    </row>
    <row r="32" spans="1:7" x14ac:dyDescent="0.15">
      <c r="A32" s="2">
        <v>43944</v>
      </c>
      <c r="B32" s="3">
        <v>29</v>
      </c>
      <c r="C32" s="1"/>
      <c r="D32" s="1"/>
      <c r="E32" s="1"/>
      <c r="F32" s="4">
        <f t="shared" si="5"/>
        <v>9.7873000000000001</v>
      </c>
      <c r="G32" s="9">
        <f t="shared" si="6"/>
        <v>17806.164561433252</v>
      </c>
    </row>
    <row r="33" spans="1:7" x14ac:dyDescent="0.15">
      <c r="A33" s="2">
        <v>43945</v>
      </c>
      <c r="B33" s="3">
        <v>30</v>
      </c>
      <c r="C33" s="1"/>
      <c r="D33" s="1"/>
      <c r="E33" s="1"/>
      <c r="F33" s="4">
        <f t="shared" si="5"/>
        <v>9.8818999999999999</v>
      </c>
      <c r="G33" s="9">
        <f t="shared" si="6"/>
        <v>19572.875819446032</v>
      </c>
    </row>
    <row r="34" spans="1:7" x14ac:dyDescent="0.15">
      <c r="A34" s="2">
        <v>43946</v>
      </c>
      <c r="B34" s="3">
        <v>31</v>
      </c>
      <c r="C34" s="1"/>
      <c r="D34" s="1"/>
      <c r="E34" s="1"/>
      <c r="F34" s="4">
        <f t="shared" si="5"/>
        <v>9.9764999999999997</v>
      </c>
      <c r="G34" s="9">
        <f t="shared" si="6"/>
        <v>21514.878542300685</v>
      </c>
    </row>
    <row r="35" spans="1:7" x14ac:dyDescent="0.15">
      <c r="A35" s="2">
        <v>43947</v>
      </c>
      <c r="B35" s="3">
        <v>32</v>
      </c>
      <c r="C35" s="1"/>
      <c r="D35" s="1"/>
      <c r="E35" s="1"/>
      <c r="F35" s="4">
        <f t="shared" si="5"/>
        <v>10.071099999999999</v>
      </c>
      <c r="G35" s="9">
        <f t="shared" si="6"/>
        <v>23649.56498779092</v>
      </c>
    </row>
    <row r="36" spans="1:7" x14ac:dyDescent="0.15">
      <c r="A36" s="2">
        <v>43948</v>
      </c>
      <c r="B36" s="3">
        <v>33</v>
      </c>
      <c r="C36" s="1"/>
      <c r="D36" s="1"/>
      <c r="E36" s="1"/>
      <c r="F36" s="4">
        <f t="shared" si="5"/>
        <v>10.165699999999999</v>
      </c>
      <c r="G36" s="9">
        <f t="shared" si="6"/>
        <v>25996.053057519955</v>
      </c>
    </row>
    <row r="37" spans="1:7" x14ac:dyDescent="0.15">
      <c r="A37" s="2">
        <v>43949</v>
      </c>
      <c r="B37" s="3">
        <v>34</v>
      </c>
      <c r="C37" s="1"/>
      <c r="D37" s="1"/>
      <c r="E37" s="1"/>
      <c r="F37" s="4">
        <f t="shared" si="5"/>
        <v>10.260300000000001</v>
      </c>
      <c r="G37" s="9">
        <f t="shared" si="6"/>
        <v>28575.357513690957</v>
      </c>
    </row>
    <row r="38" spans="1:7" x14ac:dyDescent="0.15">
      <c r="A38" s="2">
        <v>43950</v>
      </c>
      <c r="B38" s="3">
        <v>35</v>
      </c>
      <c r="C38" s="1"/>
      <c r="D38" s="1"/>
      <c r="E38" s="1"/>
      <c r="F38" s="4">
        <f t="shared" si="5"/>
        <v>10.354900000000001</v>
      </c>
      <c r="G38" s="9">
        <f t="shared" si="6"/>
        <v>31410.578183869591</v>
      </c>
    </row>
    <row r="39" spans="1:7" x14ac:dyDescent="0.15">
      <c r="A39" s="2">
        <v>43951</v>
      </c>
      <c r="B39" s="3">
        <v>36</v>
      </c>
      <c r="C39" s="1"/>
      <c r="D39" s="1"/>
      <c r="E39" s="1"/>
      <c r="F39" s="4">
        <f t="shared" si="5"/>
        <v>10.4495</v>
      </c>
      <c r="G39" s="9">
        <f t="shared" si="6"/>
        <v>34527.106839250402</v>
      </c>
    </row>
    <row r="40" spans="1:7" x14ac:dyDescent="0.15">
      <c r="A40" s="2">
        <v>43952</v>
      </c>
      <c r="B40" s="3">
        <v>37</v>
      </c>
      <c r="C40" s="1"/>
      <c r="D40" s="1"/>
      <c r="E40" s="1"/>
      <c r="F40" s="4">
        <f t="shared" ref="F40:F50" si="7">0.0946*B40+7.0439</f>
        <v>10.5441</v>
      </c>
      <c r="G40" s="9">
        <f t="shared" ref="G40:G50" si="8">EXP(F40)</f>
        <v>37952.854599193808</v>
      </c>
    </row>
    <row r="41" spans="1:7" x14ac:dyDescent="0.15">
      <c r="A41" s="2">
        <v>43953</v>
      </c>
      <c r="B41" s="3">
        <v>38</v>
      </c>
      <c r="C41" s="1"/>
      <c r="D41" s="1"/>
      <c r="E41" s="1"/>
      <c r="F41" s="4">
        <f t="shared" si="7"/>
        <v>10.6387</v>
      </c>
      <c r="G41" s="9">
        <f t="shared" si="8"/>
        <v>41718.501898632261</v>
      </c>
    </row>
    <row r="42" spans="1:7" x14ac:dyDescent="0.15">
      <c r="A42" s="2">
        <v>43954</v>
      </c>
      <c r="B42" s="3">
        <v>39</v>
      </c>
      <c r="C42" s="1"/>
      <c r="D42" s="1"/>
      <c r="E42" s="1"/>
      <c r="F42" s="4">
        <f t="shared" si="7"/>
        <v>10.7333</v>
      </c>
      <c r="G42" s="9">
        <f t="shared" si="8"/>
        <v>45857.773257012232</v>
      </c>
    </row>
    <row r="43" spans="1:7" x14ac:dyDescent="0.15">
      <c r="A43" s="2">
        <v>43955</v>
      </c>
      <c r="B43" s="3">
        <v>40</v>
      </c>
      <c r="C43" s="1"/>
      <c r="D43" s="1"/>
      <c r="E43" s="1"/>
      <c r="F43" s="4">
        <f t="shared" si="7"/>
        <v>10.8279</v>
      </c>
      <c r="G43" s="9">
        <f t="shared" si="8"/>
        <v>50407.739309557779</v>
      </c>
    </row>
    <row r="44" spans="1:7" x14ac:dyDescent="0.15">
      <c r="A44" s="2">
        <v>43956</v>
      </c>
      <c r="B44" s="3">
        <v>41</v>
      </c>
      <c r="C44" s="1"/>
      <c r="D44" s="1"/>
      <c r="E44" s="1"/>
      <c r="F44" s="4">
        <f t="shared" si="7"/>
        <v>10.922499999999999</v>
      </c>
      <c r="G44" s="9">
        <f t="shared" si="8"/>
        <v>55409.148805798031</v>
      </c>
    </row>
    <row r="45" spans="1:7" x14ac:dyDescent="0.15">
      <c r="A45" s="2">
        <v>43957</v>
      </c>
      <c r="B45" s="3">
        <v>42</v>
      </c>
      <c r="C45" s="1"/>
      <c r="D45" s="1"/>
      <c r="E45" s="1"/>
      <c r="F45" s="4">
        <f t="shared" si="7"/>
        <v>11.017099999999999</v>
      </c>
      <c r="G45" s="9">
        <f t="shared" si="8"/>
        <v>60906.793548683032</v>
      </c>
    </row>
    <row r="46" spans="1:7" x14ac:dyDescent="0.15">
      <c r="A46" s="2">
        <v>43958</v>
      </c>
      <c r="B46" s="3">
        <v>43</v>
      </c>
      <c r="C46" s="1"/>
      <c r="D46" s="1"/>
      <c r="E46" s="1"/>
      <c r="F46" s="4">
        <f t="shared" si="7"/>
        <v>11.111699999999999</v>
      </c>
      <c r="G46" s="9">
        <f t="shared" si="8"/>
        <v>66949.90954262267</v>
      </c>
    </row>
    <row r="47" spans="1:7" x14ac:dyDescent="0.15">
      <c r="A47" s="2">
        <v>43959</v>
      </c>
      <c r="B47" s="3">
        <v>44</v>
      </c>
      <c r="C47" s="1"/>
      <c r="D47" s="1"/>
      <c r="E47" s="1"/>
      <c r="F47" s="4">
        <f t="shared" si="7"/>
        <v>11.206299999999999</v>
      </c>
      <c r="G47" s="9">
        <f t="shared" si="8"/>
        <v>73592.617943064848</v>
      </c>
    </row>
    <row r="48" spans="1:7" x14ac:dyDescent="0.15">
      <c r="A48" s="2">
        <v>43960</v>
      </c>
      <c r="B48" s="3">
        <v>45</v>
      </c>
      <c r="C48" s="1"/>
      <c r="D48" s="1"/>
      <c r="E48" s="1"/>
      <c r="F48" s="4">
        <f t="shared" si="7"/>
        <v>11.3009</v>
      </c>
      <c r="G48" s="9">
        <f t="shared" si="8"/>
        <v>80894.409756685112</v>
      </c>
    </row>
    <row r="49" spans="1:7" x14ac:dyDescent="0.15">
      <c r="A49" s="2">
        <v>43961</v>
      </c>
      <c r="B49" s="3">
        <v>46</v>
      </c>
      <c r="C49" s="1"/>
      <c r="D49" s="1"/>
      <c r="E49" s="1"/>
      <c r="F49" s="4">
        <f t="shared" si="7"/>
        <v>11.3955</v>
      </c>
      <c r="G49" s="9">
        <f t="shared" si="8"/>
        <v>88920.678633082076</v>
      </c>
    </row>
    <row r="50" spans="1:7" x14ac:dyDescent="0.15">
      <c r="A50" s="2">
        <v>43962</v>
      </c>
      <c r="B50" s="3">
        <v>47</v>
      </c>
      <c r="C50" s="1"/>
      <c r="D50" s="1"/>
      <c r="E50" s="1"/>
      <c r="F50" s="4">
        <f t="shared" si="7"/>
        <v>11.4901</v>
      </c>
      <c r="G50" s="9">
        <f t="shared" si="8"/>
        <v>97743.306519576086</v>
      </c>
    </row>
    <row r="51" spans="1:7" x14ac:dyDescent="0.15">
      <c r="A51" s="2">
        <v>43963</v>
      </c>
      <c r="B51" s="3">
        <v>48</v>
      </c>
      <c r="C51" s="1"/>
      <c r="D51" s="1"/>
      <c r="E51" s="1"/>
      <c r="F51" s="4">
        <f t="shared" ref="F51:F70" si="9">0.0946*B51+7.0439</f>
        <v>11.5847</v>
      </c>
      <c r="G51" s="9">
        <f t="shared" ref="G51:G70" si="10">EXP(F51)</f>
        <v>107441.30742413636</v>
      </c>
    </row>
    <row r="52" spans="1:7" x14ac:dyDescent="0.15">
      <c r="A52" s="2">
        <v>43964</v>
      </c>
      <c r="B52" s="3">
        <v>49</v>
      </c>
      <c r="C52" s="1"/>
      <c r="D52" s="1"/>
      <c r="E52" s="1"/>
      <c r="F52" s="4">
        <f t="shared" si="9"/>
        <v>11.6793</v>
      </c>
      <c r="G52" s="9">
        <f t="shared" si="10"/>
        <v>118101.535051874</v>
      </c>
    </row>
    <row r="53" spans="1:7" x14ac:dyDescent="0.15">
      <c r="A53" s="2">
        <v>43965</v>
      </c>
      <c r="B53" s="3">
        <v>50</v>
      </c>
      <c r="C53" s="1"/>
      <c r="D53" s="1"/>
      <c r="E53" s="1"/>
      <c r="F53" s="4">
        <f t="shared" si="9"/>
        <v>11.773900000000001</v>
      </c>
      <c r="G53" s="9">
        <f t="shared" si="10"/>
        <v>129819.46065257653</v>
      </c>
    </row>
    <row r="54" spans="1:7" x14ac:dyDescent="0.15">
      <c r="A54" s="2">
        <v>43966</v>
      </c>
      <c r="B54" s="3">
        <v>51</v>
      </c>
      <c r="C54" s="1"/>
      <c r="D54" s="1"/>
      <c r="E54" s="1"/>
      <c r="F54" s="4">
        <f t="shared" si="9"/>
        <v>11.868500000000001</v>
      </c>
      <c r="G54" s="9">
        <f t="shared" si="10"/>
        <v>142700.0280455577</v>
      </c>
    </row>
    <row r="55" spans="1:7" x14ac:dyDescent="0.15">
      <c r="A55" s="2">
        <v>43967</v>
      </c>
      <c r="B55" s="3">
        <v>52</v>
      </c>
      <c r="C55" s="1"/>
      <c r="D55" s="1"/>
      <c r="E55" s="1"/>
      <c r="F55" s="4">
        <f t="shared" si="9"/>
        <v>11.963100000000001</v>
      </c>
      <c r="G55" s="9">
        <f t="shared" si="10"/>
        <v>156858.59347928822</v>
      </c>
    </row>
    <row r="56" spans="1:7" x14ac:dyDescent="0.15">
      <c r="A56" s="2">
        <v>43968</v>
      </c>
      <c r="B56" s="3">
        <v>53</v>
      </c>
      <c r="C56" s="1"/>
      <c r="D56" s="1"/>
      <c r="E56" s="1"/>
      <c r="F56" s="4">
        <f t="shared" si="9"/>
        <v>12.057700000000001</v>
      </c>
      <c r="G56" s="9">
        <f t="shared" si="10"/>
        <v>172421.95874303157</v>
      </c>
    </row>
    <row r="57" spans="1:7" x14ac:dyDescent="0.15">
      <c r="A57" s="2">
        <v>43969</v>
      </c>
      <c r="B57" s="3">
        <v>54</v>
      </c>
      <c r="C57" s="1"/>
      <c r="D57" s="1"/>
      <c r="E57" s="1"/>
      <c r="F57" s="4">
        <f t="shared" si="9"/>
        <v>12.1523</v>
      </c>
      <c r="G57" s="9">
        <f t="shared" si="10"/>
        <v>189529.50678286667</v>
      </c>
    </row>
    <row r="58" spans="1:7" x14ac:dyDescent="0.15">
      <c r="A58" s="2">
        <v>43970</v>
      </c>
      <c r="B58" s="3">
        <v>55</v>
      </c>
      <c r="C58" s="1"/>
      <c r="D58" s="1"/>
      <c r="E58" s="1"/>
      <c r="F58" s="4">
        <f t="shared" si="9"/>
        <v>12.2469</v>
      </c>
      <c r="G58" s="9">
        <f t="shared" si="10"/>
        <v>208334.44999248662</v>
      </c>
    </row>
    <row r="59" spans="1:7" x14ac:dyDescent="0.15">
      <c r="A59" s="2">
        <v>43971</v>
      </c>
      <c r="B59" s="3">
        <v>56</v>
      </c>
      <c r="C59" s="1"/>
      <c r="D59" s="1"/>
      <c r="E59" s="1"/>
      <c r="F59" s="4">
        <f t="shared" si="9"/>
        <v>12.3415</v>
      </c>
      <c r="G59" s="9">
        <f t="shared" si="10"/>
        <v>229005.20235826168</v>
      </c>
    </row>
    <row r="60" spans="1:7" x14ac:dyDescent="0.15">
      <c r="A60" s="2">
        <v>43972</v>
      </c>
      <c r="B60" s="3">
        <v>57</v>
      </c>
      <c r="C60" s="1"/>
      <c r="D60" s="1"/>
      <c r="E60" s="1"/>
      <c r="F60" s="4">
        <f t="shared" si="9"/>
        <v>12.4361</v>
      </c>
      <c r="G60" s="9">
        <f t="shared" si="10"/>
        <v>251726.88774727224</v>
      </c>
    </row>
    <row r="61" spans="1:7" x14ac:dyDescent="0.15">
      <c r="A61" s="2">
        <v>43973</v>
      </c>
      <c r="B61" s="3">
        <v>58</v>
      </c>
      <c r="C61" s="1"/>
      <c r="D61" s="1"/>
      <c r="E61" s="1"/>
      <c r="F61" s="4">
        <f t="shared" si="9"/>
        <v>12.5307</v>
      </c>
      <c r="G61" s="9">
        <f t="shared" si="10"/>
        <v>276702.99784629222</v>
      </c>
    </row>
    <row r="62" spans="1:7" x14ac:dyDescent="0.15">
      <c r="A62" s="2">
        <v>43974</v>
      </c>
      <c r="B62" s="3">
        <v>59</v>
      </c>
      <c r="C62" s="1"/>
      <c r="D62" s="1"/>
      <c r="E62" s="1"/>
      <c r="F62" s="4">
        <f t="shared" si="9"/>
        <v>12.625299999999999</v>
      </c>
      <c r="G62" s="9">
        <f t="shared" si="10"/>
        <v>304157.21459995233</v>
      </c>
    </row>
    <row r="63" spans="1:7" x14ac:dyDescent="0.15">
      <c r="A63" s="2">
        <v>43975</v>
      </c>
      <c r="B63" s="3">
        <v>60</v>
      </c>
      <c r="C63" s="1"/>
      <c r="D63" s="1"/>
      <c r="E63" s="1"/>
      <c r="F63" s="4">
        <f t="shared" si="9"/>
        <v>12.719899999999999</v>
      </c>
      <c r="G63" s="9">
        <f t="shared" si="10"/>
        <v>334335.41346954042</v>
      </c>
    </row>
    <row r="64" spans="1:7" x14ac:dyDescent="0.15">
      <c r="A64" s="2">
        <v>43976</v>
      </c>
      <c r="B64" s="3">
        <v>61</v>
      </c>
      <c r="C64" s="1"/>
      <c r="D64" s="1"/>
      <c r="E64" s="1"/>
      <c r="F64" s="4">
        <f t="shared" si="9"/>
        <v>12.814499999999999</v>
      </c>
      <c r="G64" s="9">
        <f t="shared" si="10"/>
        <v>367507.86545329599</v>
      </c>
    </row>
    <row r="65" spans="1:7" x14ac:dyDescent="0.15">
      <c r="A65" s="2">
        <v>43977</v>
      </c>
      <c r="B65" s="3">
        <v>62</v>
      </c>
      <c r="C65" s="1"/>
      <c r="D65" s="1"/>
      <c r="E65" s="1"/>
      <c r="F65" s="4">
        <f t="shared" si="9"/>
        <v>12.9091</v>
      </c>
      <c r="G65" s="9">
        <f t="shared" si="10"/>
        <v>403971.65758913226</v>
      </c>
    </row>
    <row r="66" spans="1:7" x14ac:dyDescent="0.15">
      <c r="A66" s="2">
        <v>43978</v>
      </c>
      <c r="B66" s="3">
        <v>63</v>
      </c>
      <c r="C66" s="1"/>
      <c r="D66" s="1"/>
      <c r="E66" s="1"/>
      <c r="F66" s="4">
        <f t="shared" si="9"/>
        <v>13.0037</v>
      </c>
      <c r="G66" s="9">
        <f t="shared" si="10"/>
        <v>444053.35361740686</v>
      </c>
    </row>
    <row r="67" spans="1:7" x14ac:dyDescent="0.15">
      <c r="A67" s="2">
        <v>43979</v>
      </c>
      <c r="B67" s="3">
        <v>64</v>
      </c>
      <c r="C67" s="1"/>
      <c r="D67" s="1"/>
      <c r="E67" s="1"/>
      <c r="F67" s="4">
        <f t="shared" si="9"/>
        <v>13.0983</v>
      </c>
      <c r="G67" s="9">
        <f t="shared" si="10"/>
        <v>488111.9186322107</v>
      </c>
    </row>
    <row r="68" spans="1:7" x14ac:dyDescent="0.15">
      <c r="A68" s="2">
        <v>43980</v>
      </c>
      <c r="B68" s="3">
        <v>65</v>
      </c>
      <c r="C68" s="1"/>
      <c r="D68" s="1"/>
      <c r="E68" s="1"/>
      <c r="F68" s="4">
        <f t="shared" si="9"/>
        <v>13.1929</v>
      </c>
      <c r="G68" s="9">
        <f t="shared" si="10"/>
        <v>536541.93391385826</v>
      </c>
    </row>
    <row r="69" spans="1:7" x14ac:dyDescent="0.15">
      <c r="A69" s="2">
        <v>43981</v>
      </c>
      <c r="B69" s="3">
        <v>66</v>
      </c>
      <c r="C69" s="1"/>
      <c r="D69" s="1"/>
      <c r="E69" s="1"/>
      <c r="F69" s="4">
        <f t="shared" si="9"/>
        <v>13.2875</v>
      </c>
      <c r="G69" s="9">
        <f t="shared" si="10"/>
        <v>589777.13073410268</v>
      </c>
    </row>
    <row r="70" spans="1:7" x14ac:dyDescent="0.15">
      <c r="A70" s="2">
        <v>43982</v>
      </c>
      <c r="B70" s="3">
        <v>67</v>
      </c>
      <c r="C70" s="1"/>
      <c r="D70" s="1"/>
      <c r="E70" s="1"/>
      <c r="F70" s="4">
        <f t="shared" si="9"/>
        <v>13.382100000000001</v>
      </c>
      <c r="G70" s="9">
        <f t="shared" si="10"/>
        <v>648294.27478225168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kume</dc:creator>
  <cp:lastModifiedBy>KenjiKume</cp:lastModifiedBy>
  <dcterms:created xsi:type="dcterms:W3CDTF">2020-04-10T23:45:33Z</dcterms:created>
  <dcterms:modified xsi:type="dcterms:W3CDTF">2020-04-11T12:28:56Z</dcterms:modified>
</cp:coreProperties>
</file>